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30" windowWidth="17340" windowHeight="1144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6" i="1"/>
  <c r="E15"/>
  <c r="E14"/>
  <c r="D19"/>
  <c r="D16"/>
  <c r="D15"/>
  <c r="D20" s="1"/>
  <c r="C19"/>
  <c r="C16"/>
  <c r="C15"/>
  <c r="C14"/>
  <c r="C20" s="1"/>
  <c r="B19"/>
  <c r="B16"/>
  <c r="B15"/>
  <c r="B14"/>
  <c r="B20" s="1"/>
  <c r="E20" l="1"/>
  <c r="F20" s="1"/>
  <c r="G20" s="1"/>
  <c r="F15"/>
  <c r="F16"/>
  <c r="F17"/>
  <c r="F18"/>
  <c r="F19"/>
  <c r="F14"/>
  <c r="G14" l="1"/>
  <c r="G19"/>
  <c r="G17"/>
  <c r="G15"/>
  <c r="G18"/>
  <c r="G16"/>
</calcChain>
</file>

<file path=xl/sharedStrings.xml><?xml version="1.0" encoding="utf-8"?>
<sst xmlns="http://schemas.openxmlformats.org/spreadsheetml/2006/main" count="16" uniqueCount="16">
  <si>
    <t>Tipo de procedimiento</t>
  </si>
  <si>
    <t>Cuantía trimestre 1º</t>
  </si>
  <si>
    <t>Cuantía trimestre 2º</t>
  </si>
  <si>
    <t>Cuantía trimestre 3º</t>
  </si>
  <si>
    <t>Cuantía trimestre 4º</t>
  </si>
  <si>
    <t>Abierto</t>
  </si>
  <si>
    <t>Restringido</t>
  </si>
  <si>
    <t>Negociado</t>
  </si>
  <si>
    <t>Diálogo competitivo</t>
  </si>
  <si>
    <t>Concurso de proyectos</t>
  </si>
  <si>
    <t>Contratos menores</t>
  </si>
  <si>
    <t>TOTAL</t>
  </si>
  <si>
    <t>Fuente: Ayuntamiento de Valladolid. Intervención General.</t>
  </si>
  <si>
    <t>% sobre total cuantía</t>
  </si>
  <si>
    <t>Cuantía Total</t>
  </si>
  <si>
    <t>Resumen anual de los contratos adjudicados según el tipo de procedimiento de contratación Ayuntamiento de Valladolid año 2016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</si>
</sst>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/>
    <xf numFmtId="49" fontId="2" fillId="3" borderId="1" xfId="1" applyNumberFormat="1" applyFont="1" applyFill="1" applyBorder="1"/>
    <xf numFmtId="49" fontId="2" fillId="4" borderId="1" xfId="1" applyNumberFormat="1" applyFont="1" applyFill="1" applyBorder="1"/>
    <xf numFmtId="49" fontId="1" fillId="0" borderId="0" xfId="1" applyNumberFormat="1" applyBorder="1"/>
    <xf numFmtId="4" fontId="1" fillId="0" borderId="0" xfId="1" applyNumberFormat="1" applyBorder="1" applyAlignment="1">
      <alignment wrapText="1"/>
    </xf>
    <xf numFmtId="0" fontId="4" fillId="0" borderId="0" xfId="1" applyFont="1"/>
    <xf numFmtId="0" fontId="0" fillId="0" borderId="0" xfId="0" applyAlignment="1">
      <alignment wrapText="1"/>
    </xf>
    <xf numFmtId="10" fontId="6" fillId="4" borderId="1" xfId="0" applyNumberFormat="1" applyFont="1" applyFill="1" applyBorder="1"/>
    <xf numFmtId="4" fontId="5" fillId="3" borderId="1" xfId="0" applyNumberFormat="1" applyFont="1" applyFill="1" applyBorder="1"/>
    <xf numFmtId="10" fontId="5" fillId="3" borderId="1" xfId="0" applyNumberFormat="1" applyFont="1" applyFill="1" applyBorder="1"/>
    <xf numFmtId="4" fontId="6" fillId="4" borderId="1" xfId="0" applyNumberFormat="1" applyFont="1" applyFill="1" applyBorder="1"/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wrapText="1"/>
    </xf>
    <xf numFmtId="4" fontId="3" fillId="3" borderId="1" xfId="0" applyNumberFormat="1" applyFont="1" applyFill="1" applyBorder="1"/>
    <xf numFmtId="4" fontId="2" fillId="4" borderId="1" xfId="0" applyNumberFormat="1" applyFont="1" applyFill="1" applyBorder="1"/>
    <xf numFmtId="4" fontId="5" fillId="0" borderId="1" xfId="0" applyNumberFormat="1" applyFont="1" applyBorder="1"/>
    <xf numFmtId="0" fontId="8" fillId="0" borderId="0" xfId="2" applyFont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0</xdr:row>
      <xdr:rowOff>19050</xdr:rowOff>
    </xdr:from>
    <xdr:to>
      <xdr:col>6</xdr:col>
      <xdr:colOff>1333500</xdr:colOff>
      <xdr:row>4</xdr:row>
      <xdr:rowOff>171450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19050"/>
          <a:ext cx="30575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1ER%20TRIMESTR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2&#186;%20TRIMEST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4&#186;%20TRIMESTRE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2&#186;%20TRIMESTRE%20B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3&#186;%20TRIMESTRE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%201&#186;%20TRIMESTRE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2&#186;%20TRIMESTRE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3&#186;%20TRIMESTRE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0">
          <cell r="L30">
            <v>6386908.4399999985</v>
          </cell>
        </row>
        <row r="43">
          <cell r="L43">
            <v>102229.73</v>
          </cell>
        </row>
        <row r="56">
          <cell r="L56">
            <v>191041.18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  <sheetName val="RESUMEN AREAS"/>
    </sheetNames>
    <sheetDataSet>
      <sheetData sheetId="0"/>
      <sheetData sheetId="1"/>
      <sheetData sheetId="2"/>
      <sheetData sheetId="3">
        <row r="101">
          <cell r="F101">
            <v>10396492.159999995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3">
          <cell r="H13">
            <v>22302113.160000004</v>
          </cell>
          <cell r="I13">
            <v>233785.18999999997</v>
          </cell>
          <cell r="J13">
            <v>984523.7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  <sheetName val="RESUMEN AREAS"/>
    </sheetNames>
    <sheetDataSet>
      <sheetData sheetId="0"/>
      <sheetData sheetId="1"/>
      <sheetData sheetId="2"/>
      <sheetData sheetId="3">
        <row r="101">
          <cell r="G101">
            <v>272872.91999999993</v>
          </cell>
          <cell r="H101">
            <v>215112.63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11">
          <cell r="C11">
            <v>192349.37000000002</v>
          </cell>
          <cell r="E11">
            <v>446273.63000000006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LCALDÍA "/>
      <sheetName val="URB. INFR. Y VIV."/>
      <sheetName val="PART. CIUDADANA"/>
      <sheetName val="HACIENDA"/>
      <sheetName val="EDUCACIÓN"/>
      <sheetName val="MEDIO AMBIENTE Y SOST."/>
      <sheetName val="SEGURIDAD Y MOV."/>
      <sheetName val="CULTURA Y TURISMO"/>
      <sheetName val="SERV. SOCIALES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B12">
            <v>788333.02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LCALDÍA"/>
      <sheetName val="URBANISMO"/>
      <sheetName val="PART. CIUDADANA"/>
      <sheetName val="HACIENDA"/>
      <sheetName val="EDUCACIÓN"/>
      <sheetName val="MEDIO AMBIENTE"/>
      <sheetName val="SEGURIDAD Y MOVILIDAD"/>
      <sheetName val="CULTURA Y TURISMO"/>
      <sheetName val="SERV. SOCIALES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B12">
            <v>1561256.2899999998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LCALDÍA 01"/>
      <sheetName val="URBANISMO 02"/>
      <sheetName val="PART. CIUDADANA 03"/>
      <sheetName val="HACIENDA 04"/>
      <sheetName val="EDUCACIÓN 06"/>
      <sheetName val="MEDIO AMBIENTE 07"/>
      <sheetName val="SEGURIDAD Y M0V. 08"/>
      <sheetName val="CULTURA Y TURISMO 09"/>
      <sheetName val="SERVICIOS SOCIALES 10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B12">
            <v>1455616.7100000002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G22"/>
  <sheetViews>
    <sheetView tabSelected="1" topLeftCell="A13" workbookViewId="0">
      <selection activeCell="D20" sqref="D20"/>
    </sheetView>
  </sheetViews>
  <sheetFormatPr baseColWidth="10" defaultRowHeight="15"/>
  <cols>
    <col min="1" max="1" width="27.42578125" customWidth="1"/>
    <col min="2" max="2" width="18" customWidth="1"/>
    <col min="3" max="3" width="18.85546875" customWidth="1"/>
    <col min="4" max="4" width="17.7109375" customWidth="1"/>
    <col min="5" max="5" width="21.5703125" customWidth="1"/>
    <col min="6" max="6" width="19.42578125" customWidth="1"/>
    <col min="7" max="7" width="20.28515625" customWidth="1"/>
  </cols>
  <sheetData>
    <row r="9" spans="1:7" ht="48.75" customHeight="1">
      <c r="C9" s="19" t="s">
        <v>15</v>
      </c>
      <c r="D9" s="19"/>
      <c r="E9" s="19"/>
    </row>
    <row r="13" spans="1:7" ht="31.5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14" t="s">
        <v>14</v>
      </c>
      <c r="G13" s="15" t="s">
        <v>13</v>
      </c>
    </row>
    <row r="14" spans="1:7" ht="15.75">
      <c r="A14" s="3" t="s">
        <v>5</v>
      </c>
      <c r="B14" s="16">
        <f>[1]Hoja1!$L$30</f>
        <v>6386908.4399999985</v>
      </c>
      <c r="C14" s="16">
        <f>'[2]RESUMEN AREAS'!$F$101</f>
        <v>10396492.159999995</v>
      </c>
      <c r="D14" s="18">
        <v>14302378</v>
      </c>
      <c r="E14" s="18">
        <f>[3]Hoja1!$H$13</f>
        <v>22302113.160000004</v>
      </c>
      <c r="F14" s="11">
        <f t="shared" ref="F14:F20" si="0">(B14+C14+D14+E14)</f>
        <v>53387891.759999998</v>
      </c>
      <c r="G14" s="12">
        <f>F14/$F$20</f>
        <v>0.83056794213347662</v>
      </c>
    </row>
    <row r="15" spans="1:7" ht="15.75">
      <c r="A15" s="3" t="s">
        <v>6</v>
      </c>
      <c r="B15" s="16">
        <f>[1]Hoja1!$L$56</f>
        <v>191041.18</v>
      </c>
      <c r="C15" s="16">
        <f>'[4]RESUMEN AREAS'!$H$101</f>
        <v>215112.63</v>
      </c>
      <c r="D15" s="18">
        <f>[5]Hoja2!$E$11</f>
        <v>446273.63000000006</v>
      </c>
      <c r="E15" s="18">
        <f>[3]Hoja1!$J$13</f>
        <v>984523.7</v>
      </c>
      <c r="F15" s="11">
        <f t="shared" si="0"/>
        <v>1836951.1400000001</v>
      </c>
      <c r="G15" s="12">
        <f t="shared" ref="G15:G20" si="1">F15/$F$20</f>
        <v>2.8577879325301609E-2</v>
      </c>
    </row>
    <row r="16" spans="1:7" ht="15.75">
      <c r="A16" s="4" t="s">
        <v>7</v>
      </c>
      <c r="B16" s="16">
        <f>[1]Hoja1!$L$43</f>
        <v>102229.73</v>
      </c>
      <c r="C16" s="16">
        <f>'[4]RESUMEN AREAS'!$G$101</f>
        <v>272872.91999999993</v>
      </c>
      <c r="D16" s="18">
        <f>[5]Hoja2!$C$11</f>
        <v>192349.37000000002</v>
      </c>
      <c r="E16" s="18">
        <f>[3]Hoja1!$I$13</f>
        <v>233785.18999999997</v>
      </c>
      <c r="F16" s="11">
        <f t="shared" si="0"/>
        <v>801237.20999999985</v>
      </c>
      <c r="G16" s="12">
        <f t="shared" si="1"/>
        <v>1.2465035024459789E-2</v>
      </c>
    </row>
    <row r="17" spans="1:7" ht="15.75">
      <c r="A17" s="4" t="s">
        <v>8</v>
      </c>
      <c r="B17" s="16">
        <v>0</v>
      </c>
      <c r="C17" s="16">
        <v>0</v>
      </c>
      <c r="D17" s="18">
        <v>0</v>
      </c>
      <c r="E17" s="18">
        <v>0</v>
      </c>
      <c r="F17" s="11">
        <f t="shared" si="0"/>
        <v>0</v>
      </c>
      <c r="G17" s="12">
        <f t="shared" si="1"/>
        <v>0</v>
      </c>
    </row>
    <row r="18" spans="1:7" ht="15.75">
      <c r="A18" s="4" t="s">
        <v>9</v>
      </c>
      <c r="B18" s="16">
        <v>0</v>
      </c>
      <c r="C18" s="16">
        <v>0</v>
      </c>
      <c r="D18" s="18">
        <v>0</v>
      </c>
      <c r="E18" s="18">
        <v>0</v>
      </c>
      <c r="F18" s="11">
        <f t="shared" si="0"/>
        <v>0</v>
      </c>
      <c r="G18" s="12">
        <f t="shared" si="1"/>
        <v>0</v>
      </c>
    </row>
    <row r="19" spans="1:7" ht="15.75">
      <c r="A19" s="4" t="s">
        <v>10</v>
      </c>
      <c r="B19" s="16">
        <f>[6]TOTALES!$B$12</f>
        <v>788333.02</v>
      </c>
      <c r="C19" s="16">
        <f>[7]TOTALES!$B$12</f>
        <v>1561256.2899999998</v>
      </c>
      <c r="D19" s="18">
        <f>[8]TOTALES!$B$12</f>
        <v>1455616.7100000002</v>
      </c>
      <c r="E19" s="18">
        <v>4447491.1399999997</v>
      </c>
      <c r="F19" s="11">
        <f t="shared" si="0"/>
        <v>8252697.1599999992</v>
      </c>
      <c r="G19" s="12">
        <f t="shared" si="1"/>
        <v>0.12838914351676184</v>
      </c>
    </row>
    <row r="20" spans="1:7" ht="15.75">
      <c r="A20" s="5" t="s">
        <v>11</v>
      </c>
      <c r="B20" s="17">
        <f>SUM(B14:B19)</f>
        <v>7468512.3699999992</v>
      </c>
      <c r="C20" s="17">
        <f>SUM(C14:C19)</f>
        <v>12445733.999999994</v>
      </c>
      <c r="D20" s="17">
        <f>SUM(D14:D19)</f>
        <v>16396617.710000001</v>
      </c>
      <c r="E20" s="17">
        <f>SUM(E14:E19)</f>
        <v>27967913.190000005</v>
      </c>
      <c r="F20" s="13">
        <f t="shared" si="0"/>
        <v>64278777.270000003</v>
      </c>
      <c r="G20" s="10">
        <f t="shared" si="1"/>
        <v>1</v>
      </c>
    </row>
    <row r="21" spans="1:7">
      <c r="A21" s="6"/>
      <c r="B21" s="7"/>
    </row>
    <row r="22" spans="1:7">
      <c r="A22" s="8" t="s">
        <v>12</v>
      </c>
      <c r="B22" s="9"/>
    </row>
  </sheetData>
  <mergeCells count="1">
    <mergeCell ref="C9:E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Valenzuela Belda</dc:creator>
  <cp:lastModifiedBy>cvalenzuela</cp:lastModifiedBy>
  <cp:lastPrinted>2016-02-24T09:07:19Z</cp:lastPrinted>
  <dcterms:created xsi:type="dcterms:W3CDTF">2016-02-24T08:26:45Z</dcterms:created>
  <dcterms:modified xsi:type="dcterms:W3CDTF">2017-02-20T12:37:03Z</dcterms:modified>
</cp:coreProperties>
</file>